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ia/MARIA local/Enric/HIV paper/eLife version/revision/For submission/Revised submission-07 March/"/>
    </mc:Choice>
  </mc:AlternateContent>
  <xr:revisionPtr revIDLastSave="0" documentId="13_ncr:1_{3769C68E-9BD2-8149-8187-0AD4CE67CE5A}" xr6:coauthVersionLast="47" xr6:coauthVersionMax="47" xr10:uidLastSave="{00000000-0000-0000-0000-000000000000}"/>
  <bookViews>
    <workbookView xWindow="0" yWindow="500" windowWidth="23620" windowHeight="13220" tabRatio="854" activeTab="1" xr2:uid="{83E8FB63-3280-4618-9F6E-81F0C0903675}"/>
  </bookViews>
  <sheets>
    <sheet name="Figure S1B" sheetId="84" r:id="rId1"/>
    <sheet name="Figure S1C" sheetId="86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6" i="86" l="1"/>
  <c r="G16" i="86"/>
  <c r="H15" i="86"/>
  <c r="G15" i="86"/>
  <c r="D21" i="86"/>
  <c r="D20" i="86"/>
  <c r="C21" i="86"/>
  <c r="C20" i="86"/>
  <c r="F6" i="86" l="1"/>
  <c r="F7" i="86" s="1"/>
  <c r="F8" i="86" s="1"/>
  <c r="F9" i="86" s="1"/>
  <c r="F10" i="86" s="1"/>
  <c r="F11" i="86" s="1"/>
  <c r="F12" i="86" s="1"/>
  <c r="F13" i="86" s="1"/>
  <c r="F14" i="86" s="1"/>
  <c r="F5" i="86"/>
  <c r="B5" i="86"/>
  <c r="B6" i="86" s="1"/>
  <c r="B7" i="86" s="1"/>
  <c r="B8" i="86" s="1"/>
  <c r="B9" i="86" s="1"/>
  <c r="B10" i="86" s="1"/>
  <c r="B11" i="86" s="1"/>
  <c r="B12" i="86" s="1"/>
  <c r="B13" i="86" s="1"/>
  <c r="B14" i="86" s="1"/>
  <c r="B15" i="86" s="1"/>
  <c r="B16" i="86" s="1"/>
  <c r="B17" i="86" s="1"/>
  <c r="B18" i="86" s="1"/>
  <c r="H18" i="84"/>
  <c r="H19" i="84"/>
  <c r="G19" i="84"/>
  <c r="G18" i="84"/>
  <c r="F5" i="84"/>
  <c r="F6" i="84" s="1"/>
  <c r="F7" i="84" s="1"/>
  <c r="F8" i="84" s="1"/>
  <c r="F9" i="84" s="1"/>
  <c r="F10" i="84" s="1"/>
  <c r="F11" i="84" s="1"/>
  <c r="F12" i="84" s="1"/>
  <c r="F13" i="84" s="1"/>
  <c r="F14" i="84" s="1"/>
  <c r="F15" i="84" s="1"/>
  <c r="F16" i="84" s="1"/>
  <c r="F17" i="84" s="1"/>
  <c r="D20" i="84"/>
  <c r="C20" i="84"/>
  <c r="B5" i="84"/>
  <c r="B6" i="84" s="1"/>
  <c r="B7" i="84" s="1"/>
  <c r="B8" i="84" s="1"/>
  <c r="B9" i="84" s="1"/>
  <c r="B10" i="84" s="1"/>
  <c r="B11" i="84" s="1"/>
  <c r="B12" i="84" s="1"/>
  <c r="B13" i="84" s="1"/>
  <c r="B14" i="84" s="1"/>
  <c r="B15" i="84" s="1"/>
  <c r="B16" i="84" s="1"/>
  <c r="B17" i="84" s="1"/>
  <c r="B18" i="84" s="1"/>
  <c r="D19" i="84"/>
  <c r="C19" i="84"/>
</calcChain>
</file>

<file path=xl/sharedStrings.xml><?xml version="1.0" encoding="utf-8"?>
<sst xmlns="http://schemas.openxmlformats.org/spreadsheetml/2006/main" count="140" uniqueCount="52">
  <si>
    <t>mDC</t>
  </si>
  <si>
    <t>Experiment 1</t>
  </si>
  <si>
    <t>Experiment 2</t>
  </si>
  <si>
    <t>Yes</t>
  </si>
  <si>
    <t>P value</t>
  </si>
  <si>
    <t>P value summary</t>
  </si>
  <si>
    <t>ns</t>
  </si>
  <si>
    <t>No</t>
  </si>
  <si>
    <t>*</t>
  </si>
  <si>
    <t>cell nº</t>
  </si>
  <si>
    <t>SD</t>
  </si>
  <si>
    <t>Column B</t>
  </si>
  <si>
    <t>vs.</t>
  </si>
  <si>
    <t>vs,</t>
  </si>
  <si>
    <t>Column A</t>
  </si>
  <si>
    <t>Significantly different (P &lt; 0.05)?</t>
  </si>
  <si>
    <t>One- or two-tailed P value?</t>
  </si>
  <si>
    <t>Two-tailed</t>
  </si>
  <si>
    <t>**</t>
  </si>
  <si>
    <t>average</t>
  </si>
  <si>
    <t>Mann Whitney test</t>
  </si>
  <si>
    <t>Exact or approximate P value?</t>
  </si>
  <si>
    <t>Exact</t>
  </si>
  <si>
    <t>Sum of ranks in column A,B</t>
  </si>
  <si>
    <t>Mann-Whitney U</t>
  </si>
  <si>
    <t>Difference between medians</t>
  </si>
  <si>
    <t>Median of column A</t>
  </si>
  <si>
    <t>Median of column B</t>
  </si>
  <si>
    <t>Difference: Actual</t>
  </si>
  <si>
    <t>Difference: Hodges-Lehmann</t>
  </si>
  <si>
    <t>mDC + CT04</t>
  </si>
  <si>
    <t>Control 5min</t>
  </si>
  <si>
    <t>CT04 5min</t>
  </si>
  <si>
    <t>4665,084*</t>
  </si>
  <si>
    <t>VLP-GapCherry Intensity</t>
  </si>
  <si>
    <t>263 , 143</t>
  </si>
  <si>
    <t>2802, n=14</t>
  </si>
  <si>
    <t>1533, n=14</t>
  </si>
  <si>
    <t>734,0, n=14</t>
  </si>
  <si>
    <t>Table Analyzed (Mann Whitney test)</t>
  </si>
  <si>
    <t>1452,438*</t>
  </si>
  <si>
    <t>237 , 141</t>
  </si>
  <si>
    <t>447,3, n=13</t>
  </si>
  <si>
    <t>28535,86*</t>
  </si>
  <si>
    <t>25779,25*</t>
  </si>
  <si>
    <t>205 , 173</t>
  </si>
  <si>
    <t>10788, n=12</t>
  </si>
  <si>
    <t>7772, n=15</t>
  </si>
  <si>
    <t>104 , 86</t>
  </si>
  <si>
    <t>7962, n=10</t>
  </si>
  <si>
    <t>6658, n=9</t>
  </si>
  <si>
    <t>siglec-1 Intensity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</si>
</sst>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FF0000"/>
      </left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/>
      <top style="thin">
        <color indexed="64"/>
      </top>
      <bottom/>
      <diagonal/>
    </border>
    <border>
      <left/>
      <right style="medium">
        <color rgb="FFFF0000"/>
      </right>
      <top style="thin">
        <color indexed="64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 style="thin">
        <color indexed="64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/>
      <diagonal/>
    </border>
    <border>
      <left/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 style="medium">
        <color rgb="FFFF0000"/>
      </right>
      <top/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thin">
        <color rgb="FFFF0000"/>
      </bottom>
      <diagonal/>
    </border>
    <border>
      <left style="medium">
        <color rgb="FFFF0000"/>
      </left>
      <right style="thin">
        <color indexed="64"/>
      </right>
      <top style="thin">
        <color rgb="FFFF0000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medium">
        <color rgb="FFFF0000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/>
    <xf numFmtId="0" fontId="0" fillId="0" borderId="7" xfId="0" applyBorder="1"/>
    <xf numFmtId="0" fontId="0" fillId="0" borderId="6" xfId="0" applyBorder="1"/>
    <xf numFmtId="0" fontId="0" fillId="0" borderId="13" xfId="0" applyBorder="1"/>
    <xf numFmtId="0" fontId="0" fillId="3" borderId="5" xfId="0" applyFill="1" applyBorder="1"/>
    <xf numFmtId="0" fontId="0" fillId="0" borderId="12" xfId="0" applyBorder="1"/>
    <xf numFmtId="0" fontId="0" fillId="0" borderId="4" xfId="0" applyBorder="1"/>
    <xf numFmtId="0" fontId="0" fillId="0" borderId="15" xfId="0" applyBorder="1"/>
    <xf numFmtId="0" fontId="0" fillId="0" borderId="19" xfId="0" applyBorder="1"/>
    <xf numFmtId="0" fontId="0" fillId="0" borderId="17" xfId="0" applyBorder="1"/>
    <xf numFmtId="0" fontId="0" fillId="0" borderId="20" xfId="0" applyBorder="1"/>
    <xf numFmtId="0" fontId="0" fillId="4" borderId="10" xfId="0" applyFill="1" applyBorder="1"/>
    <xf numFmtId="0" fontId="0" fillId="4" borderId="0" xfId="0" applyFill="1"/>
    <xf numFmtId="0" fontId="0" fillId="4" borderId="11" xfId="0" applyFill="1" applyBorder="1"/>
    <xf numFmtId="0" fontId="0" fillId="0" borderId="10" xfId="0" applyBorder="1"/>
    <xf numFmtId="0" fontId="0" fillId="4" borderId="1" xfId="0" applyFill="1" applyBorder="1"/>
    <xf numFmtId="0" fontId="0" fillId="3" borderId="15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0" fillId="0" borderId="11" xfId="0" applyBorder="1"/>
    <xf numFmtId="0" fontId="0" fillId="0" borderId="21" xfId="0" applyBorder="1"/>
    <xf numFmtId="0" fontId="0" fillId="4" borderId="3" xfId="0" applyFill="1" applyBorder="1"/>
    <xf numFmtId="0" fontId="0" fillId="4" borderId="8" xfId="0" applyFill="1" applyBorder="1"/>
    <xf numFmtId="0" fontId="0" fillId="4" borderId="9" xfId="0" applyFill="1" applyBorder="1"/>
    <xf numFmtId="0" fontId="0" fillId="3" borderId="23" xfId="0" applyFill="1" applyBorder="1"/>
    <xf numFmtId="0" fontId="0" fillId="0" borderId="22" xfId="0" applyBorder="1"/>
    <xf numFmtId="0" fontId="0" fillId="2" borderId="14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18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9BF8D7-0707-451C-902E-A11CED3403FB}">
  <dimension ref="B1:H42"/>
  <sheetViews>
    <sheetView workbookViewId="0">
      <selection activeCell="G29" sqref="G29"/>
    </sheetView>
  </sheetViews>
  <sheetFormatPr baseColWidth="10" defaultColWidth="8.83203125" defaultRowHeight="15" x14ac:dyDescent="0.2"/>
  <cols>
    <col min="2" max="2" width="37.33203125" customWidth="1"/>
    <col min="3" max="3" width="16" customWidth="1"/>
    <col min="4" max="4" width="15.5" customWidth="1"/>
    <col min="6" max="6" width="31.1640625" customWidth="1"/>
    <col min="7" max="7" width="25.1640625" customWidth="1"/>
    <col min="8" max="8" width="18.83203125" customWidth="1"/>
  </cols>
  <sheetData>
    <row r="1" spans="2:8" ht="16" thickBot="1" x14ac:dyDescent="0.25"/>
    <row r="2" spans="2:8" x14ac:dyDescent="0.2">
      <c r="B2" s="5" t="s">
        <v>1</v>
      </c>
      <c r="C2" s="27" t="s">
        <v>34</v>
      </c>
      <c r="D2" s="28"/>
      <c r="F2" s="5" t="s">
        <v>2</v>
      </c>
      <c r="G2" s="27" t="s">
        <v>34</v>
      </c>
      <c r="H2" s="28"/>
    </row>
    <row r="3" spans="2:8" x14ac:dyDescent="0.2">
      <c r="B3" s="3" t="s">
        <v>9</v>
      </c>
      <c r="C3" s="1" t="s">
        <v>0</v>
      </c>
      <c r="D3" s="2" t="s">
        <v>30</v>
      </c>
      <c r="F3" s="3" t="s">
        <v>9</v>
      </c>
      <c r="G3" s="1" t="s">
        <v>0</v>
      </c>
      <c r="H3" s="2" t="s">
        <v>30</v>
      </c>
    </row>
    <row r="4" spans="2:8" x14ac:dyDescent="0.2">
      <c r="B4" s="3">
        <v>1</v>
      </c>
      <c r="C4" s="1">
        <v>2982.0920000000001</v>
      </c>
      <c r="D4" s="2">
        <v>1356.836</v>
      </c>
      <c r="F4" s="3">
        <v>1</v>
      </c>
      <c r="G4" s="1">
        <v>272.26900000000001</v>
      </c>
      <c r="H4" s="2">
        <v>532.70799999999997</v>
      </c>
    </row>
    <row r="5" spans="2:8" x14ac:dyDescent="0.2">
      <c r="B5" s="3">
        <f>1+B4</f>
        <v>2</v>
      </c>
      <c r="C5" s="1">
        <v>3224.1149999999998</v>
      </c>
      <c r="D5" s="2" t="s">
        <v>33</v>
      </c>
      <c r="F5" s="3">
        <f>1+F4</f>
        <v>2</v>
      </c>
      <c r="G5" s="1">
        <v>396.267</v>
      </c>
      <c r="H5" s="2">
        <v>321.10899999999998</v>
      </c>
    </row>
    <row r="6" spans="2:8" x14ac:dyDescent="0.2">
      <c r="B6" s="3">
        <f t="shared" ref="B6:B18" si="0">1+B5</f>
        <v>3</v>
      </c>
      <c r="C6" s="1">
        <v>3488.6869999999999</v>
      </c>
      <c r="D6" s="2">
        <v>1494.7460000000001</v>
      </c>
      <c r="F6" s="3">
        <f t="shared" ref="F6:F17" si="1">1+F5</f>
        <v>3</v>
      </c>
      <c r="G6" s="1">
        <v>1004.165</v>
      </c>
      <c r="H6" s="2">
        <v>328.51100000000002</v>
      </c>
    </row>
    <row r="7" spans="2:8" x14ac:dyDescent="0.2">
      <c r="B7" s="3">
        <f t="shared" si="0"/>
        <v>4</v>
      </c>
      <c r="C7" s="1">
        <v>3441.402</v>
      </c>
      <c r="D7" s="2">
        <v>2022.0640000000001</v>
      </c>
      <c r="F7" s="3">
        <f t="shared" si="1"/>
        <v>4</v>
      </c>
      <c r="G7" s="1">
        <v>445.35399999999998</v>
      </c>
      <c r="H7" s="2">
        <v>242.48500000000001</v>
      </c>
    </row>
    <row r="8" spans="2:8" x14ac:dyDescent="0.2">
      <c r="B8" s="3">
        <f t="shared" si="0"/>
        <v>5</v>
      </c>
      <c r="C8" s="1">
        <v>4161.8519999999999</v>
      </c>
      <c r="D8" s="2">
        <v>1729.742</v>
      </c>
      <c r="F8" s="3">
        <f t="shared" si="1"/>
        <v>5</v>
      </c>
      <c r="G8" s="1">
        <v>522.40899999999999</v>
      </c>
      <c r="H8" s="2">
        <v>775.18399999999997</v>
      </c>
    </row>
    <row r="9" spans="2:8" x14ac:dyDescent="0.2">
      <c r="B9" s="3">
        <f t="shared" si="0"/>
        <v>6</v>
      </c>
      <c r="C9" s="1">
        <v>1360.306</v>
      </c>
      <c r="D9" s="2">
        <v>2037.106</v>
      </c>
      <c r="F9" s="3">
        <f t="shared" si="1"/>
        <v>6</v>
      </c>
      <c r="G9" s="1">
        <v>1711.1179999999999</v>
      </c>
      <c r="H9" s="2">
        <v>511.28699999999998</v>
      </c>
    </row>
    <row r="10" spans="2:8" x14ac:dyDescent="0.2">
      <c r="B10" s="3">
        <f t="shared" si="0"/>
        <v>7</v>
      </c>
      <c r="C10" s="1">
        <v>2957.1030000000001</v>
      </c>
      <c r="D10" s="2">
        <v>1318.654</v>
      </c>
      <c r="F10" s="3">
        <f t="shared" si="1"/>
        <v>7</v>
      </c>
      <c r="G10" s="1">
        <v>1000.177</v>
      </c>
      <c r="H10" s="2">
        <v>160.38399999999999</v>
      </c>
    </row>
    <row r="11" spans="2:8" x14ac:dyDescent="0.2">
      <c r="B11" s="3">
        <f t="shared" si="0"/>
        <v>8</v>
      </c>
      <c r="C11" s="1">
        <v>1359.723</v>
      </c>
      <c r="D11" s="2">
        <v>1572.0419999999999</v>
      </c>
      <c r="F11" s="3">
        <f t="shared" si="1"/>
        <v>8</v>
      </c>
      <c r="G11" s="1">
        <v>573.32000000000005</v>
      </c>
      <c r="H11" s="2">
        <v>1105.2829999999999</v>
      </c>
    </row>
    <row r="12" spans="2:8" x14ac:dyDescent="0.2">
      <c r="B12" s="3">
        <f t="shared" si="0"/>
        <v>9</v>
      </c>
      <c r="C12" s="1">
        <v>2647.6179999999999</v>
      </c>
      <c r="D12" s="2">
        <v>1471.692</v>
      </c>
      <c r="F12" s="3">
        <f t="shared" si="1"/>
        <v>9</v>
      </c>
      <c r="G12" s="1">
        <v>1556.231</v>
      </c>
      <c r="H12" s="2" t="s">
        <v>40</v>
      </c>
    </row>
    <row r="13" spans="2:8" x14ac:dyDescent="0.2">
      <c r="B13" s="3">
        <f t="shared" si="0"/>
        <v>10</v>
      </c>
      <c r="C13" s="1">
        <v>1903.9369999999999</v>
      </c>
      <c r="D13" s="2">
        <v>2147.4850000000001</v>
      </c>
      <c r="F13" s="3">
        <f t="shared" si="1"/>
        <v>10</v>
      </c>
      <c r="G13" s="1">
        <v>721.471</v>
      </c>
      <c r="H13" s="2">
        <v>763.22</v>
      </c>
    </row>
    <row r="14" spans="2:8" x14ac:dyDescent="0.2">
      <c r="B14" s="3">
        <f t="shared" si="0"/>
        <v>11</v>
      </c>
      <c r="C14" s="1">
        <v>2154.866</v>
      </c>
      <c r="D14" s="2">
        <v>1177.7529999999999</v>
      </c>
      <c r="F14" s="3">
        <f t="shared" si="1"/>
        <v>11</v>
      </c>
      <c r="G14" s="1">
        <v>951.61900000000003</v>
      </c>
      <c r="H14" s="2">
        <v>802.82100000000003</v>
      </c>
    </row>
    <row r="15" spans="2:8" x14ac:dyDescent="0.2">
      <c r="B15" s="3">
        <f t="shared" si="0"/>
        <v>12</v>
      </c>
      <c r="C15" s="1">
        <v>3396.4659999999999</v>
      </c>
      <c r="D15" s="2">
        <v>1133.924</v>
      </c>
      <c r="F15" s="3">
        <f t="shared" si="1"/>
        <v>12</v>
      </c>
      <c r="G15" s="1">
        <v>1323.896</v>
      </c>
      <c r="H15" s="2">
        <v>447.28</v>
      </c>
    </row>
    <row r="16" spans="2:8" x14ac:dyDescent="0.2">
      <c r="B16" s="3">
        <f t="shared" si="0"/>
        <v>13</v>
      </c>
      <c r="C16" s="1">
        <v>1400.598</v>
      </c>
      <c r="D16" s="2">
        <v>1222.2629999999999</v>
      </c>
      <c r="F16" s="3">
        <f t="shared" si="1"/>
        <v>13</v>
      </c>
      <c r="G16" s="1">
        <v>414.08199999999999</v>
      </c>
      <c r="H16" s="2">
        <v>225.78100000000001</v>
      </c>
    </row>
    <row r="17" spans="2:8" x14ac:dyDescent="0.2">
      <c r="B17" s="3">
        <f t="shared" si="0"/>
        <v>14</v>
      </c>
      <c r="C17" s="1">
        <v>1622.048</v>
      </c>
      <c r="D17" s="2">
        <v>2323.3159999999998</v>
      </c>
      <c r="F17" s="3">
        <f t="shared" si="1"/>
        <v>14</v>
      </c>
      <c r="G17" s="1">
        <v>746.46600000000001</v>
      </c>
      <c r="H17" s="2">
        <v>258.34699999999998</v>
      </c>
    </row>
    <row r="18" spans="2:8" x14ac:dyDescent="0.2">
      <c r="B18" s="3">
        <f t="shared" si="0"/>
        <v>15</v>
      </c>
      <c r="C18" s="1"/>
      <c r="D18" s="2">
        <v>1661.818</v>
      </c>
      <c r="F18" s="3" t="s">
        <v>19</v>
      </c>
      <c r="G18" s="1">
        <f>AVERAGE(G4:G17)</f>
        <v>831.34600000000012</v>
      </c>
      <c r="H18" s="2">
        <f>AVERAGE(H4:H17)</f>
        <v>498.03076923076918</v>
      </c>
    </row>
    <row r="19" spans="2:8" x14ac:dyDescent="0.2">
      <c r="B19" s="3" t="s">
        <v>19</v>
      </c>
      <c r="C19" s="1">
        <f>AVERAGE(C4:C18)</f>
        <v>2578.6295</v>
      </c>
      <c r="D19" s="2">
        <f>AVERAGE(D4:D18)</f>
        <v>1619.2457857142856</v>
      </c>
      <c r="F19" s="3" t="s">
        <v>10</v>
      </c>
      <c r="G19" s="1">
        <f>_xlfn.STDEV.S(G4:G17)</f>
        <v>449.02929150300673</v>
      </c>
      <c r="H19" s="2">
        <f>_xlfn.STDEV.S(H4:H17)</f>
        <v>286.30708574365684</v>
      </c>
    </row>
    <row r="20" spans="2:8" x14ac:dyDescent="0.2">
      <c r="B20" s="3" t="s">
        <v>10</v>
      </c>
      <c r="C20" s="1">
        <f>_xlfn.STDEV.S(C4:C18)</f>
        <v>935.74746960218044</v>
      </c>
      <c r="D20" s="2">
        <f>_xlfn.STDEV.S(D4:D18)</f>
        <v>383.546837182226</v>
      </c>
      <c r="F20" s="15"/>
      <c r="H20" s="20"/>
    </row>
    <row r="21" spans="2:8" x14ac:dyDescent="0.2">
      <c r="B21" s="12"/>
      <c r="C21" s="13"/>
      <c r="D21" s="14"/>
      <c r="F21" s="12"/>
      <c r="G21" s="13"/>
      <c r="H21" s="14"/>
    </row>
    <row r="22" spans="2:8" x14ac:dyDescent="0.2">
      <c r="B22" s="12"/>
      <c r="C22" s="13"/>
      <c r="D22" s="14"/>
      <c r="F22" s="17" t="s">
        <v>39</v>
      </c>
      <c r="G22" s="18"/>
      <c r="H22" s="19"/>
    </row>
    <row r="23" spans="2:8" x14ac:dyDescent="0.2">
      <c r="B23" s="29" t="s">
        <v>39</v>
      </c>
      <c r="C23" s="30"/>
      <c r="D23" s="31"/>
      <c r="F23" s="3"/>
      <c r="G23" s="1"/>
      <c r="H23" s="2"/>
    </row>
    <row r="24" spans="2:8" x14ac:dyDescent="0.2">
      <c r="B24" s="3"/>
      <c r="C24" s="1"/>
      <c r="D24" s="2"/>
      <c r="F24" s="3" t="s">
        <v>11</v>
      </c>
      <c r="G24" s="1" t="s">
        <v>32</v>
      </c>
      <c r="H24" s="2"/>
    </row>
    <row r="25" spans="2:8" x14ac:dyDescent="0.2">
      <c r="B25" s="3" t="s">
        <v>11</v>
      </c>
      <c r="C25" s="1" t="s">
        <v>32</v>
      </c>
      <c r="D25" s="2"/>
      <c r="F25" s="3" t="s">
        <v>12</v>
      </c>
      <c r="G25" s="1" t="s">
        <v>13</v>
      </c>
      <c r="H25" s="2"/>
    </row>
    <row r="26" spans="2:8" x14ac:dyDescent="0.2">
      <c r="B26" s="3" t="s">
        <v>12</v>
      </c>
      <c r="C26" s="1" t="s">
        <v>13</v>
      </c>
      <c r="D26" s="2"/>
      <c r="F26" s="3" t="s">
        <v>14</v>
      </c>
      <c r="G26" s="1" t="s">
        <v>31</v>
      </c>
      <c r="H26" s="2"/>
    </row>
    <row r="27" spans="2:8" x14ac:dyDescent="0.2">
      <c r="B27" s="3" t="s">
        <v>14</v>
      </c>
      <c r="C27" s="1" t="s">
        <v>31</v>
      </c>
      <c r="D27" s="21"/>
      <c r="F27" s="3"/>
      <c r="G27" s="1"/>
      <c r="H27" s="2"/>
    </row>
    <row r="28" spans="2:8" x14ac:dyDescent="0.2">
      <c r="B28" s="3"/>
      <c r="C28" s="1"/>
      <c r="D28" s="11"/>
      <c r="F28" s="3" t="s">
        <v>20</v>
      </c>
      <c r="G28" s="1"/>
      <c r="H28" s="2"/>
    </row>
    <row r="29" spans="2:8" x14ac:dyDescent="0.2">
      <c r="B29" s="3" t="s">
        <v>20</v>
      </c>
      <c r="C29" s="1"/>
      <c r="D29" s="2"/>
      <c r="F29" s="3" t="s">
        <v>4</v>
      </c>
      <c r="G29" s="1">
        <v>4.82E-2</v>
      </c>
      <c r="H29" s="2"/>
    </row>
    <row r="30" spans="2:8" x14ac:dyDescent="0.2">
      <c r="B30" s="3" t="s">
        <v>4</v>
      </c>
      <c r="C30" s="1">
        <v>4.8999999999999998E-3</v>
      </c>
      <c r="D30" s="2"/>
      <c r="F30" s="3" t="s">
        <v>21</v>
      </c>
      <c r="G30" s="1" t="s">
        <v>22</v>
      </c>
      <c r="H30" s="2"/>
    </row>
    <row r="31" spans="2:8" x14ac:dyDescent="0.2">
      <c r="B31" s="3" t="s">
        <v>21</v>
      </c>
      <c r="C31" s="1" t="s">
        <v>22</v>
      </c>
      <c r="D31" s="2"/>
      <c r="F31" s="3" t="s">
        <v>5</v>
      </c>
      <c r="G31" s="1" t="s">
        <v>8</v>
      </c>
      <c r="H31" s="2"/>
    </row>
    <row r="32" spans="2:8" x14ac:dyDescent="0.2">
      <c r="B32" s="3" t="s">
        <v>5</v>
      </c>
      <c r="C32" s="1" t="s">
        <v>18</v>
      </c>
      <c r="D32" s="2"/>
      <c r="F32" s="3" t="s">
        <v>15</v>
      </c>
      <c r="G32" s="1" t="s">
        <v>3</v>
      </c>
      <c r="H32" s="2"/>
    </row>
    <row r="33" spans="2:8" x14ac:dyDescent="0.2">
      <c r="B33" s="3" t="s">
        <v>15</v>
      </c>
      <c r="C33" s="1" t="s">
        <v>3</v>
      </c>
      <c r="D33" s="2"/>
      <c r="F33" s="3" t="s">
        <v>16</v>
      </c>
      <c r="G33" s="1" t="s">
        <v>17</v>
      </c>
      <c r="H33" s="2"/>
    </row>
    <row r="34" spans="2:8" x14ac:dyDescent="0.2">
      <c r="B34" s="3" t="s">
        <v>16</v>
      </c>
      <c r="C34" s="1" t="s">
        <v>17</v>
      </c>
      <c r="D34" s="2"/>
      <c r="F34" s="3" t="s">
        <v>23</v>
      </c>
      <c r="G34" s="1" t="s">
        <v>41</v>
      </c>
      <c r="H34" s="2"/>
    </row>
    <row r="35" spans="2:8" x14ac:dyDescent="0.2">
      <c r="B35" s="3" t="s">
        <v>23</v>
      </c>
      <c r="C35" s="1" t="s">
        <v>35</v>
      </c>
      <c r="D35" s="2"/>
      <c r="F35" s="3" t="s">
        <v>24</v>
      </c>
      <c r="G35" s="1">
        <v>50</v>
      </c>
      <c r="H35" s="2"/>
    </row>
    <row r="36" spans="2:8" x14ac:dyDescent="0.2">
      <c r="B36" s="3" t="s">
        <v>24</v>
      </c>
      <c r="C36" s="1">
        <v>38</v>
      </c>
      <c r="D36" s="2"/>
      <c r="F36" s="3"/>
      <c r="G36" s="1"/>
      <c r="H36" s="2"/>
    </row>
    <row r="37" spans="2:8" x14ac:dyDescent="0.2">
      <c r="B37" s="3"/>
      <c r="C37" s="1"/>
      <c r="D37" s="2"/>
      <c r="F37" s="3" t="s">
        <v>25</v>
      </c>
      <c r="G37" s="1"/>
      <c r="H37" s="2"/>
    </row>
    <row r="38" spans="2:8" x14ac:dyDescent="0.2">
      <c r="B38" s="3" t="s">
        <v>25</v>
      </c>
      <c r="C38" s="1"/>
      <c r="D38" s="2"/>
      <c r="F38" s="3" t="s">
        <v>26</v>
      </c>
      <c r="G38" s="1" t="s">
        <v>38</v>
      </c>
      <c r="H38" s="2"/>
    </row>
    <row r="39" spans="2:8" x14ac:dyDescent="0.2">
      <c r="B39" s="3" t="s">
        <v>26</v>
      </c>
      <c r="C39" s="1" t="s">
        <v>36</v>
      </c>
      <c r="D39" s="2"/>
      <c r="F39" s="3" t="s">
        <v>27</v>
      </c>
      <c r="G39" s="1" t="s">
        <v>42</v>
      </c>
      <c r="H39" s="2"/>
    </row>
    <row r="40" spans="2:8" x14ac:dyDescent="0.2">
      <c r="B40" s="3" t="s">
        <v>27</v>
      </c>
      <c r="C40" s="1" t="s">
        <v>37</v>
      </c>
      <c r="D40" s="2"/>
      <c r="F40" s="3" t="s">
        <v>28</v>
      </c>
      <c r="G40" s="1">
        <v>-286.7</v>
      </c>
      <c r="H40" s="2"/>
    </row>
    <row r="41" spans="2:8" ht="16" thickBot="1" x14ac:dyDescent="0.25">
      <c r="B41" s="3" t="s">
        <v>28</v>
      </c>
      <c r="C41" s="1">
        <v>-1269</v>
      </c>
      <c r="D41" s="2"/>
      <c r="F41" s="6" t="s">
        <v>29</v>
      </c>
      <c r="G41" s="4">
        <v>-242.9</v>
      </c>
      <c r="H41" s="9"/>
    </row>
    <row r="42" spans="2:8" ht="16" thickBot="1" x14ac:dyDescent="0.25">
      <c r="B42" s="6" t="s">
        <v>29</v>
      </c>
      <c r="C42" s="4">
        <v>-1003</v>
      </c>
      <c r="D42" s="9"/>
    </row>
  </sheetData>
  <mergeCells count="3">
    <mergeCell ref="C2:D2"/>
    <mergeCell ref="G2:H2"/>
    <mergeCell ref="B23:D2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81D402-6E92-4D07-B416-E304E667171D}">
  <dimension ref="B1:H42"/>
  <sheetViews>
    <sheetView tabSelected="1" zoomScale="90" zoomScaleNormal="90" workbookViewId="0">
      <selection activeCell="L22" sqref="L22"/>
    </sheetView>
  </sheetViews>
  <sheetFormatPr baseColWidth="10" defaultColWidth="8.83203125" defaultRowHeight="15" x14ac:dyDescent="0.2"/>
  <cols>
    <col min="2" max="2" width="37.33203125" customWidth="1"/>
    <col min="3" max="3" width="16" customWidth="1"/>
    <col min="4" max="4" width="15.5" customWidth="1"/>
    <col min="6" max="6" width="31.1640625" customWidth="1"/>
    <col min="7" max="7" width="25.1640625" customWidth="1"/>
    <col min="8" max="8" width="18.83203125" customWidth="1"/>
  </cols>
  <sheetData>
    <row r="1" spans="2:8" ht="16" thickBot="1" x14ac:dyDescent="0.25"/>
    <row r="2" spans="2:8" x14ac:dyDescent="0.2">
      <c r="B2" s="25" t="s">
        <v>1</v>
      </c>
      <c r="C2" s="27" t="s">
        <v>51</v>
      </c>
      <c r="D2" s="28"/>
      <c r="F2" s="5" t="s">
        <v>2</v>
      </c>
      <c r="G2" s="27" t="s">
        <v>51</v>
      </c>
      <c r="H2" s="28"/>
    </row>
    <row r="3" spans="2:8" x14ac:dyDescent="0.2">
      <c r="B3" s="26" t="s">
        <v>9</v>
      </c>
      <c r="C3" s="1" t="s">
        <v>0</v>
      </c>
      <c r="D3" s="2" t="s">
        <v>30</v>
      </c>
      <c r="F3" s="3" t="s">
        <v>9</v>
      </c>
      <c r="G3" s="1" t="s">
        <v>0</v>
      </c>
      <c r="H3" s="2" t="s">
        <v>30</v>
      </c>
    </row>
    <row r="4" spans="2:8" x14ac:dyDescent="0.2">
      <c r="B4" s="3">
        <v>1</v>
      </c>
      <c r="C4" s="1">
        <v>15937.49</v>
      </c>
      <c r="D4" s="2">
        <v>7771.8670000000002</v>
      </c>
      <c r="F4" s="3">
        <v>1</v>
      </c>
      <c r="G4" s="1">
        <v>2400.2429999999999</v>
      </c>
      <c r="H4" s="2">
        <v>4792.1120000000001</v>
      </c>
    </row>
    <row r="5" spans="2:8" x14ac:dyDescent="0.2">
      <c r="B5" s="3">
        <f>1+B4</f>
        <v>2</v>
      </c>
      <c r="C5" s="1">
        <v>18604.97</v>
      </c>
      <c r="D5" s="2">
        <v>14658.53</v>
      </c>
      <c r="F5" s="3">
        <f>1+F4</f>
        <v>2</v>
      </c>
      <c r="G5" s="1">
        <v>6722.5820000000003</v>
      </c>
      <c r="H5" s="2">
        <v>10208.86</v>
      </c>
    </row>
    <row r="6" spans="2:8" x14ac:dyDescent="0.2">
      <c r="B6" s="3">
        <f t="shared" ref="B6:B18" si="0">1+B5</f>
        <v>3</v>
      </c>
      <c r="C6" s="1">
        <v>10282.040000000001</v>
      </c>
      <c r="D6" s="2">
        <v>17593.21</v>
      </c>
      <c r="F6" s="3">
        <f t="shared" ref="F6:F14" si="1">1+F5</f>
        <v>3</v>
      </c>
      <c r="G6" s="1">
        <v>3342.9160000000002</v>
      </c>
      <c r="H6" s="2">
        <v>5073.1000000000004</v>
      </c>
    </row>
    <row r="7" spans="2:8" x14ac:dyDescent="0.2">
      <c r="B7" s="3">
        <f t="shared" si="0"/>
        <v>4</v>
      </c>
      <c r="C7" s="1">
        <v>9033.5920000000006</v>
      </c>
      <c r="D7" s="2">
        <v>4847.4269999999997</v>
      </c>
      <c r="F7" s="3">
        <f t="shared" si="1"/>
        <v>4</v>
      </c>
      <c r="G7" s="1" t="s">
        <v>44</v>
      </c>
      <c r="H7" s="2">
        <v>6658.3879999999999</v>
      </c>
    </row>
    <row r="8" spans="2:8" x14ac:dyDescent="0.2">
      <c r="B8" s="3">
        <f t="shared" si="0"/>
        <v>5</v>
      </c>
      <c r="C8" s="1">
        <v>8088.7060000000001</v>
      </c>
      <c r="D8" s="2">
        <v>7982.0770000000002</v>
      </c>
      <c r="F8" s="3">
        <f t="shared" si="1"/>
        <v>5</v>
      </c>
      <c r="G8" s="1">
        <v>9202.1939999999995</v>
      </c>
      <c r="H8" s="2">
        <v>2118.5790000000002</v>
      </c>
    </row>
    <row r="9" spans="2:8" x14ac:dyDescent="0.2">
      <c r="B9" s="3">
        <f t="shared" si="0"/>
        <v>6</v>
      </c>
      <c r="C9" s="1">
        <v>8237.2800000000007</v>
      </c>
      <c r="D9" s="2">
        <v>7435.6390000000001</v>
      </c>
      <c r="F9" s="3">
        <f t="shared" si="1"/>
        <v>6</v>
      </c>
      <c r="G9" s="1">
        <v>10743.57</v>
      </c>
      <c r="H9" s="2">
        <v>2104.8359999999998</v>
      </c>
    </row>
    <row r="10" spans="2:8" x14ac:dyDescent="0.2">
      <c r="B10" s="3">
        <f t="shared" si="0"/>
        <v>7</v>
      </c>
      <c r="C10" s="1">
        <v>13214.58</v>
      </c>
      <c r="D10" s="2">
        <v>4805.5230000000001</v>
      </c>
      <c r="F10" s="3">
        <f t="shared" si="1"/>
        <v>7</v>
      </c>
      <c r="G10" s="1">
        <v>3974.1709999999998</v>
      </c>
      <c r="H10" s="2">
        <v>9336.1020000000008</v>
      </c>
    </row>
    <row r="11" spans="2:8" x14ac:dyDescent="0.2">
      <c r="B11" s="3">
        <f t="shared" si="0"/>
        <v>8</v>
      </c>
      <c r="C11" s="1">
        <v>7320.3459999999995</v>
      </c>
      <c r="D11" s="2">
        <v>7020.915</v>
      </c>
      <c r="F11" s="3">
        <f t="shared" si="1"/>
        <v>8</v>
      </c>
      <c r="G11" s="1">
        <v>12366.75</v>
      </c>
      <c r="H11" s="2">
        <v>15203.04</v>
      </c>
    </row>
    <row r="12" spans="2:8" x14ac:dyDescent="0.2">
      <c r="B12" s="3">
        <f t="shared" si="0"/>
        <v>9</v>
      </c>
      <c r="C12" s="1">
        <v>7640.2709999999997</v>
      </c>
      <c r="D12" s="2">
        <v>12078.73</v>
      </c>
      <c r="F12" s="3">
        <f t="shared" si="1"/>
        <v>9</v>
      </c>
      <c r="G12" s="1">
        <v>5210.7920000000004</v>
      </c>
      <c r="H12" s="2">
        <v>11374.26</v>
      </c>
    </row>
    <row r="13" spans="2:8" x14ac:dyDescent="0.2">
      <c r="B13" s="3">
        <f t="shared" si="0"/>
        <v>10</v>
      </c>
      <c r="C13" s="1">
        <v>11362.72</v>
      </c>
      <c r="D13" s="2">
        <v>5295.085</v>
      </c>
      <c r="F13" s="3">
        <f t="shared" si="1"/>
        <v>10</v>
      </c>
      <c r="G13" s="1">
        <v>10296.540000000001</v>
      </c>
      <c r="H13" s="2"/>
    </row>
    <row r="14" spans="2:8" x14ac:dyDescent="0.2">
      <c r="B14" s="3">
        <f t="shared" si="0"/>
        <v>11</v>
      </c>
      <c r="C14" s="1">
        <v>11293.02</v>
      </c>
      <c r="D14" s="2">
        <v>9211.2250000000004</v>
      </c>
      <c r="F14" s="3">
        <f t="shared" si="1"/>
        <v>11</v>
      </c>
      <c r="G14" s="1">
        <v>10775.88</v>
      </c>
      <c r="H14" s="2"/>
    </row>
    <row r="15" spans="2:8" x14ac:dyDescent="0.2">
      <c r="B15" s="3">
        <f t="shared" si="0"/>
        <v>12</v>
      </c>
      <c r="C15" s="1">
        <v>18132.560000000001</v>
      </c>
      <c r="D15" s="2">
        <v>12119.82</v>
      </c>
      <c r="F15" s="3" t="s">
        <v>19</v>
      </c>
      <c r="G15" s="1">
        <f>AVERAGE(G4:G14)</f>
        <v>7503.5638000000008</v>
      </c>
      <c r="H15" s="2">
        <f>AVERAGE(H4:H14)</f>
        <v>7429.9196666666667</v>
      </c>
    </row>
    <row r="16" spans="2:8" x14ac:dyDescent="0.2">
      <c r="B16" s="3">
        <f t="shared" si="0"/>
        <v>13</v>
      </c>
      <c r="C16" s="1"/>
      <c r="D16" s="2">
        <v>7658.07</v>
      </c>
      <c r="F16" s="3" t="s">
        <v>10</v>
      </c>
      <c r="G16" s="1">
        <f>_xlfn.STDEV.S(G4:G14)</f>
        <v>3608.9480777901258</v>
      </c>
      <c r="H16" s="2">
        <f>_xlfn.STDEV.S(H4:H14)</f>
        <v>4430.152451106339</v>
      </c>
    </row>
    <row r="17" spans="2:8" x14ac:dyDescent="0.2">
      <c r="B17" s="3">
        <f t="shared" si="0"/>
        <v>14</v>
      </c>
      <c r="C17" s="1"/>
      <c r="D17" s="2">
        <v>6549.223</v>
      </c>
      <c r="F17" s="23"/>
      <c r="G17" s="22"/>
      <c r="H17" s="24"/>
    </row>
    <row r="18" spans="2:8" x14ac:dyDescent="0.2">
      <c r="B18" s="3">
        <f t="shared" si="0"/>
        <v>15</v>
      </c>
      <c r="C18" s="1"/>
      <c r="D18" s="2">
        <v>11062.97</v>
      </c>
      <c r="F18" s="29" t="s">
        <v>39</v>
      </c>
      <c r="G18" s="30"/>
      <c r="H18" s="31"/>
    </row>
    <row r="19" spans="2:8" x14ac:dyDescent="0.2">
      <c r="B19" s="3">
        <v>16</v>
      </c>
      <c r="C19" s="1"/>
      <c r="D19" s="2" t="s">
        <v>43</v>
      </c>
      <c r="F19" s="3"/>
      <c r="G19" s="1"/>
      <c r="H19" s="2"/>
    </row>
    <row r="20" spans="2:8" x14ac:dyDescent="0.2">
      <c r="B20" s="3" t="s">
        <v>19</v>
      </c>
      <c r="C20" s="1">
        <f>AVERAGE(C4:C19)</f>
        <v>11595.63125</v>
      </c>
      <c r="D20" s="2">
        <f>AVERAGE(D4:D18)</f>
        <v>9072.6874000000007</v>
      </c>
      <c r="F20" s="3" t="s">
        <v>11</v>
      </c>
      <c r="G20" s="1" t="s">
        <v>32</v>
      </c>
      <c r="H20" s="2"/>
    </row>
    <row r="21" spans="2:8" x14ac:dyDescent="0.2">
      <c r="B21" s="3" t="s">
        <v>10</v>
      </c>
      <c r="C21" s="16">
        <f>_xlfn.STDEV.S(C4:C19)</f>
        <v>4036.9922925156452</v>
      </c>
      <c r="D21" s="2">
        <f>_xlfn.STDEV.S(D5:D19)</f>
        <v>3850.6916835018455</v>
      </c>
      <c r="F21" s="3" t="s">
        <v>12</v>
      </c>
      <c r="G21" s="1" t="s">
        <v>13</v>
      </c>
      <c r="H21" s="2"/>
    </row>
    <row r="22" spans="2:8" x14ac:dyDescent="0.2">
      <c r="B22" s="12"/>
      <c r="C22" s="13"/>
      <c r="D22" s="14"/>
      <c r="F22" s="3" t="s">
        <v>14</v>
      </c>
      <c r="G22" s="1" t="s">
        <v>31</v>
      </c>
      <c r="H22" s="2"/>
    </row>
    <row r="23" spans="2:8" x14ac:dyDescent="0.2">
      <c r="B23" s="29" t="s">
        <v>39</v>
      </c>
      <c r="C23" s="30"/>
      <c r="D23" s="31"/>
      <c r="F23" s="3"/>
      <c r="G23" s="1"/>
      <c r="H23" s="2"/>
    </row>
    <row r="24" spans="2:8" x14ac:dyDescent="0.2">
      <c r="B24" s="3"/>
      <c r="C24" s="7"/>
      <c r="D24" s="10"/>
      <c r="F24" s="3" t="s">
        <v>20</v>
      </c>
      <c r="G24" s="1"/>
      <c r="H24" s="2"/>
    </row>
    <row r="25" spans="2:8" x14ac:dyDescent="0.2">
      <c r="B25" s="8" t="s">
        <v>11</v>
      </c>
      <c r="C25" s="1" t="s">
        <v>32</v>
      </c>
      <c r="D25" s="2"/>
      <c r="F25" s="3" t="s">
        <v>4</v>
      </c>
      <c r="G25" s="1">
        <v>0.7802</v>
      </c>
      <c r="H25" s="2"/>
    </row>
    <row r="26" spans="2:8" x14ac:dyDescent="0.2">
      <c r="B26" s="8" t="s">
        <v>12</v>
      </c>
      <c r="C26" s="1" t="s">
        <v>13</v>
      </c>
      <c r="D26" s="2"/>
      <c r="F26" s="3" t="s">
        <v>21</v>
      </c>
      <c r="G26" s="1" t="s">
        <v>22</v>
      </c>
      <c r="H26" s="2"/>
    </row>
    <row r="27" spans="2:8" x14ac:dyDescent="0.2">
      <c r="B27" s="8" t="s">
        <v>14</v>
      </c>
      <c r="C27" s="1" t="s">
        <v>31</v>
      </c>
      <c r="D27" s="2"/>
      <c r="F27" s="3" t="s">
        <v>5</v>
      </c>
      <c r="G27" s="1" t="s">
        <v>6</v>
      </c>
      <c r="H27" s="2"/>
    </row>
    <row r="28" spans="2:8" x14ac:dyDescent="0.2">
      <c r="B28" s="8"/>
      <c r="C28" s="1"/>
      <c r="D28" s="2"/>
      <c r="F28" s="3" t="s">
        <v>15</v>
      </c>
      <c r="G28" s="1" t="s">
        <v>7</v>
      </c>
      <c r="H28" s="2"/>
    </row>
    <row r="29" spans="2:8" x14ac:dyDescent="0.2">
      <c r="B29" s="8" t="s">
        <v>20</v>
      </c>
      <c r="C29" s="1"/>
      <c r="D29" s="2"/>
      <c r="F29" s="3" t="s">
        <v>16</v>
      </c>
      <c r="G29" s="1" t="s">
        <v>17</v>
      </c>
      <c r="H29" s="2"/>
    </row>
    <row r="30" spans="2:8" x14ac:dyDescent="0.2">
      <c r="B30" s="8" t="s">
        <v>4</v>
      </c>
      <c r="C30" s="1">
        <v>7.46E-2</v>
      </c>
      <c r="D30" s="2"/>
      <c r="F30" s="3" t="s">
        <v>23</v>
      </c>
      <c r="G30" s="1" t="s">
        <v>48</v>
      </c>
      <c r="H30" s="2"/>
    </row>
    <row r="31" spans="2:8" x14ac:dyDescent="0.2">
      <c r="B31" s="8" t="s">
        <v>21</v>
      </c>
      <c r="C31" s="1" t="s">
        <v>22</v>
      </c>
      <c r="D31" s="2"/>
      <c r="F31" s="3" t="s">
        <v>24</v>
      </c>
      <c r="G31" s="1">
        <v>41</v>
      </c>
      <c r="H31" s="2"/>
    </row>
    <row r="32" spans="2:8" x14ac:dyDescent="0.2">
      <c r="B32" s="8" t="s">
        <v>5</v>
      </c>
      <c r="C32" s="1" t="s">
        <v>6</v>
      </c>
      <c r="D32" s="2"/>
      <c r="F32" s="3"/>
      <c r="G32" s="1"/>
      <c r="H32" s="2"/>
    </row>
    <row r="33" spans="2:8" x14ac:dyDescent="0.2">
      <c r="B33" s="8" t="s">
        <v>15</v>
      </c>
      <c r="C33" s="1" t="s">
        <v>7</v>
      </c>
      <c r="D33" s="2"/>
      <c r="F33" s="3" t="s">
        <v>25</v>
      </c>
      <c r="G33" s="1"/>
      <c r="H33" s="2"/>
    </row>
    <row r="34" spans="2:8" x14ac:dyDescent="0.2">
      <c r="B34" s="8" t="s">
        <v>16</v>
      </c>
      <c r="C34" s="1" t="s">
        <v>17</v>
      </c>
      <c r="D34" s="2"/>
      <c r="F34" s="3" t="s">
        <v>26</v>
      </c>
      <c r="G34" s="1" t="s">
        <v>49</v>
      </c>
      <c r="H34" s="2"/>
    </row>
    <row r="35" spans="2:8" x14ac:dyDescent="0.2">
      <c r="B35" s="8" t="s">
        <v>23</v>
      </c>
      <c r="C35" s="1" t="s">
        <v>45</v>
      </c>
      <c r="D35" s="2"/>
      <c r="F35" s="3" t="s">
        <v>27</v>
      </c>
      <c r="G35" s="1" t="s">
        <v>50</v>
      </c>
      <c r="H35" s="2"/>
    </row>
    <row r="36" spans="2:8" x14ac:dyDescent="0.2">
      <c r="B36" s="3" t="s">
        <v>24</v>
      </c>
      <c r="C36" s="1">
        <v>53</v>
      </c>
      <c r="D36" s="2"/>
      <c r="F36" s="3" t="s">
        <v>28</v>
      </c>
      <c r="G36" s="1">
        <v>-1304</v>
      </c>
      <c r="H36" s="2"/>
    </row>
    <row r="37" spans="2:8" ht="16" thickBot="1" x14ac:dyDescent="0.25">
      <c r="B37" s="3"/>
      <c r="C37" s="1"/>
      <c r="D37" s="2"/>
      <c r="F37" s="6" t="s">
        <v>29</v>
      </c>
      <c r="G37" s="4">
        <v>-288.5</v>
      </c>
      <c r="H37" s="9"/>
    </row>
    <row r="38" spans="2:8" x14ac:dyDescent="0.2">
      <c r="B38" s="3" t="s">
        <v>25</v>
      </c>
      <c r="C38" s="1"/>
      <c r="D38" s="2"/>
    </row>
    <row r="39" spans="2:8" x14ac:dyDescent="0.2">
      <c r="B39" s="3" t="s">
        <v>26</v>
      </c>
      <c r="C39" s="1" t="s">
        <v>46</v>
      </c>
      <c r="D39" s="2"/>
    </row>
    <row r="40" spans="2:8" x14ac:dyDescent="0.2">
      <c r="B40" s="3" t="s">
        <v>27</v>
      </c>
      <c r="C40" s="1" t="s">
        <v>47</v>
      </c>
      <c r="D40" s="2"/>
    </row>
    <row r="41" spans="2:8" x14ac:dyDescent="0.2">
      <c r="B41" s="3" t="s">
        <v>28</v>
      </c>
      <c r="C41" s="1">
        <v>-3016</v>
      </c>
      <c r="D41" s="2"/>
    </row>
    <row r="42" spans="2:8" ht="16" thickBot="1" x14ac:dyDescent="0.25">
      <c r="B42" s="6" t="s">
        <v>29</v>
      </c>
      <c r="C42" s="4">
        <v>-2479</v>
      </c>
      <c r="D42" s="9"/>
    </row>
  </sheetData>
  <mergeCells count="4">
    <mergeCell ref="C2:D2"/>
    <mergeCell ref="G2:H2"/>
    <mergeCell ref="B23:D23"/>
    <mergeCell ref="F18:H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Figure S1B</vt:lpstr>
      <vt:lpstr>Figure S1C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NONE</dc:creator>
  <cp:lastModifiedBy>Usuario de Microsoft Office</cp:lastModifiedBy>
  <dcterms:created xsi:type="dcterms:W3CDTF">2022-04-06T10:17:07Z</dcterms:created>
  <dcterms:modified xsi:type="dcterms:W3CDTF">2023-03-08T11:31:22Z</dcterms:modified>
</cp:coreProperties>
</file>